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e Elston\Documents\West Lavington\Finance\Budget Monitoring 2019-20\"/>
    </mc:Choice>
  </mc:AlternateContent>
  <xr:revisionPtr revIDLastSave="0" documentId="13_ncr:1_{C72CEB4E-99ED-4342-98B6-FE1CA8B5FE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udget &amp; Bank" sheetId="1" r:id="rId1"/>
    <sheet name="Reserves" sheetId="2" r:id="rId2"/>
    <sheet name="Journals" sheetId="3" r:id="rId3"/>
  </sheets>
  <definedNames>
    <definedName name="_xlnm.Print_Area" localSheetId="0">'Budget &amp; Bank'!$A$1:$T$66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M55" i="1"/>
  <c r="R48" i="1"/>
  <c r="S48" i="1"/>
  <c r="T48" i="1"/>
  <c r="V50" i="1"/>
  <c r="O55" i="1" l="1"/>
  <c r="J59" i="1" l="1"/>
  <c r="F32" i="2"/>
  <c r="F24" i="2"/>
  <c r="F22" i="2"/>
  <c r="F21" i="2"/>
  <c r="F9" i="2"/>
  <c r="F17" i="2" l="1"/>
  <c r="F25" i="2"/>
  <c r="F34" i="2" l="1"/>
  <c r="F33" i="2"/>
  <c r="F70" i="2"/>
  <c r="F78" i="2" s="1"/>
  <c r="F44" i="2"/>
  <c r="F75" i="2" s="1"/>
  <c r="F51" i="2" l="1"/>
  <c r="F53" i="2" s="1"/>
  <c r="F76" i="2" s="1"/>
  <c r="F26" i="2"/>
  <c r="F73" i="2" s="1"/>
  <c r="F35" i="2"/>
  <c r="F74" i="2" s="1"/>
  <c r="F61" i="2" l="1"/>
  <c r="F77" i="2" s="1"/>
  <c r="F80" i="2" s="1"/>
</calcChain>
</file>

<file path=xl/sharedStrings.xml><?xml version="1.0" encoding="utf-8"?>
<sst xmlns="http://schemas.openxmlformats.org/spreadsheetml/2006/main" count="144" uniqueCount="95">
  <si>
    <t>WEST LAVINGTON PARISH COUNCIL</t>
  </si>
  <si>
    <t>Salaries</t>
  </si>
  <si>
    <t>Allowance</t>
  </si>
  <si>
    <t>Admin</t>
  </si>
  <si>
    <t>Training</t>
  </si>
  <si>
    <t>Grants</t>
  </si>
  <si>
    <t>Subscriptions</t>
  </si>
  <si>
    <t>Insurance</t>
  </si>
  <si>
    <t>Grass</t>
  </si>
  <si>
    <t>Rights of Way</t>
  </si>
  <si>
    <t>Closed B/GRD</t>
  </si>
  <si>
    <t>Waste</t>
  </si>
  <si>
    <t>Repairs and Main</t>
  </si>
  <si>
    <t>Audit</t>
  </si>
  <si>
    <t>Projects</t>
  </si>
  <si>
    <t>Reserves</t>
  </si>
  <si>
    <t>NHP</t>
  </si>
  <si>
    <t>Year to date</t>
  </si>
  <si>
    <t>Remaining</t>
  </si>
  <si>
    <t>Code</t>
  </si>
  <si>
    <t>Budget</t>
  </si>
  <si>
    <t>VAT</t>
  </si>
  <si>
    <t>VAT Rebate</t>
  </si>
  <si>
    <t>Defibrulator</t>
  </si>
  <si>
    <t>Youth Club</t>
  </si>
  <si>
    <t>Village Hall</t>
  </si>
  <si>
    <t>BMX</t>
  </si>
  <si>
    <t>HMRC</t>
  </si>
  <si>
    <t>Salary</t>
  </si>
  <si>
    <t>Fees</t>
  </si>
  <si>
    <t>Playground inspection</t>
  </si>
  <si>
    <r>
      <rPr>
        <sz val="11"/>
        <color theme="1"/>
        <rFont val="Calibri"/>
        <family val="2"/>
        <scheme val="minor"/>
      </rPr>
      <t>Website</t>
    </r>
    <r>
      <rPr>
        <b/>
        <sz val="11"/>
        <color theme="1"/>
        <rFont val="Calibri"/>
        <family val="2"/>
        <scheme val="minor"/>
      </rPr>
      <t xml:space="preserve"> </t>
    </r>
  </si>
  <si>
    <t>Current a/c</t>
  </si>
  <si>
    <t>Deposit a/c</t>
  </si>
  <si>
    <t xml:space="preserve">Bank </t>
  </si>
  <si>
    <t>Precept</t>
  </si>
  <si>
    <t>Cr</t>
  </si>
  <si>
    <t>Dr</t>
  </si>
  <si>
    <t>Bal</t>
  </si>
  <si>
    <t>VAT rebate in</t>
  </si>
  <si>
    <t>Opening bal</t>
  </si>
  <si>
    <t>Interest</t>
  </si>
  <si>
    <t>Closing Balance</t>
  </si>
  <si>
    <t>x check</t>
  </si>
  <si>
    <t>CBG</t>
  </si>
  <si>
    <t>NP</t>
  </si>
  <si>
    <t>Highways</t>
  </si>
  <si>
    <t>Defib</t>
  </si>
  <si>
    <t>General</t>
  </si>
  <si>
    <t>Unspecified</t>
  </si>
  <si>
    <t>Reserves at 1 April 2015</t>
  </si>
  <si>
    <t>Spent</t>
  </si>
  <si>
    <t>To be spent</t>
  </si>
  <si>
    <t>Neighbourhood Plan</t>
  </si>
  <si>
    <t xml:space="preserve">Highways </t>
  </si>
  <si>
    <t>General Reserves</t>
  </si>
  <si>
    <t xml:space="preserve">  </t>
  </si>
  <si>
    <t>Uncleared items</t>
  </si>
  <si>
    <t>Per Bank Statement</t>
  </si>
  <si>
    <t>Transfers</t>
  </si>
  <si>
    <t>Others</t>
  </si>
  <si>
    <t>Emergency Planning</t>
  </si>
  <si>
    <t>Playground Maintenance</t>
  </si>
  <si>
    <t>Budget monitoring report</t>
  </si>
  <si>
    <t>Expenditure provision in 16/17 budget</t>
  </si>
  <si>
    <t>Reserves at 1 April 2016</t>
  </si>
  <si>
    <t>Addition to reserves in 16/17 budget</t>
  </si>
  <si>
    <t>Reserves expected at 31 March 2017</t>
  </si>
  <si>
    <t>Summary of reserves expected at 31 March 2017</t>
  </si>
  <si>
    <t>Elderly</t>
  </si>
  <si>
    <t>Closing Reserves at 31 March 2016</t>
  </si>
  <si>
    <t>Allocations to reserves from 2015/16 surplus</t>
  </si>
  <si>
    <t>Safe Custody Box</t>
  </si>
  <si>
    <t>Street Scene</t>
  </si>
  <si>
    <t>Total Payments without VAT</t>
  </si>
  <si>
    <t>Total Payments with VAT</t>
  </si>
  <si>
    <t>Trans to/from Res</t>
  </si>
  <si>
    <t>Entries</t>
  </si>
  <si>
    <t>Outcomes</t>
  </si>
  <si>
    <t>Bills paid inc VAT</t>
  </si>
  <si>
    <t>j</t>
  </si>
  <si>
    <t>Income</t>
  </si>
  <si>
    <t>Unallocated</t>
  </si>
  <si>
    <t>Donation</t>
  </si>
  <si>
    <t>Income Total</t>
  </si>
  <si>
    <t>CIL</t>
  </si>
  <si>
    <t>CCTV Maintenance</t>
  </si>
  <si>
    <t>Data Protection</t>
  </si>
  <si>
    <t>Annual Tree Survey</t>
  </si>
  <si>
    <t>Other income</t>
  </si>
  <si>
    <t>Add Res</t>
  </si>
  <si>
    <t>Rem  + Res</t>
  </si>
  <si>
    <t>2019-20</t>
  </si>
  <si>
    <t>Election Costs</t>
  </si>
  <si>
    <t>20.964.19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</si>
</sst>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3" fontId="0" fillId="0" borderId="0" xfId="1" applyFont="1"/>
    <xf numFmtId="43" fontId="0" fillId="0" borderId="3" xfId="1" applyFont="1" applyBorder="1"/>
    <xf numFmtId="0" fontId="0" fillId="0" borderId="6" xfId="0" applyBorder="1"/>
    <xf numFmtId="43" fontId="0" fillId="0" borderId="1" xfId="1" applyFont="1" applyBorder="1"/>
    <xf numFmtId="43" fontId="0" fillId="0" borderId="8" xfId="1" applyFont="1" applyBorder="1"/>
    <xf numFmtId="0" fontId="3" fillId="0" borderId="9" xfId="0" applyFont="1" applyBorder="1" applyAlignment="1">
      <alignment horizontal="center" wrapText="1"/>
    </xf>
    <xf numFmtId="17" fontId="3" fillId="0" borderId="9" xfId="0" applyNumberFormat="1" applyFont="1" applyBorder="1"/>
    <xf numFmtId="0" fontId="0" fillId="0" borderId="10" xfId="0" applyBorder="1"/>
    <xf numFmtId="43" fontId="0" fillId="0" borderId="11" xfId="1" applyFont="1" applyBorder="1"/>
    <xf numFmtId="43" fontId="0" fillId="0" borderId="12" xfId="1" applyFont="1" applyBorder="1"/>
    <xf numFmtId="0" fontId="3" fillId="0" borderId="13" xfId="0" applyFont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right" indent="1"/>
    </xf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/>
    <xf numFmtId="1" fontId="0" fillId="0" borderId="16" xfId="0" applyNumberFormat="1" applyBorder="1" applyAlignment="1">
      <alignment horizontal="right"/>
    </xf>
    <xf numFmtId="0" fontId="2" fillId="0" borderId="16" xfId="0" applyFont="1" applyBorder="1"/>
    <xf numFmtId="0" fontId="0" fillId="0" borderId="17" xfId="0" applyBorder="1"/>
    <xf numFmtId="0" fontId="3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0" fillId="0" borderId="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3" fillId="0" borderId="4" xfId="0" applyFont="1" applyBorder="1"/>
    <xf numFmtId="0" fontId="0" fillId="0" borderId="6" xfId="0" applyBorder="1" applyAlignment="1">
      <alignment horizontal="left"/>
    </xf>
    <xf numFmtId="43" fontId="0" fillId="0" borderId="7" xfId="1" applyFont="1" applyBorder="1"/>
    <xf numFmtId="43" fontId="0" fillId="0" borderId="6" xfId="1" applyFont="1" applyBorder="1"/>
    <xf numFmtId="43" fontId="4" fillId="0" borderId="0" xfId="1" applyFont="1"/>
    <xf numFmtId="0" fontId="0" fillId="0" borderId="19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43" fontId="5" fillId="0" borderId="1" xfId="1" applyFont="1" applyBorder="1"/>
    <xf numFmtId="43" fontId="0" fillId="0" borderId="21" xfId="1" applyFont="1" applyBorder="1"/>
    <xf numFmtId="43" fontId="0" fillId="0" borderId="6" xfId="1" applyFont="1" applyBorder="1" applyAlignment="1">
      <alignment horizontal="right"/>
    </xf>
    <xf numFmtId="43" fontId="0" fillId="0" borderId="4" xfId="1" applyFont="1" applyBorder="1"/>
    <xf numFmtId="43" fontId="0" fillId="0" borderId="5" xfId="1" applyFont="1" applyBorder="1"/>
    <xf numFmtId="43" fontId="5" fillId="0" borderId="8" xfId="1" applyFont="1" applyBorder="1"/>
    <xf numFmtId="43" fontId="2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43" fontId="0" fillId="0" borderId="23" xfId="1" applyFont="1" applyBorder="1" applyAlignment="1">
      <alignment horizontal="left"/>
    </xf>
    <xf numFmtId="43" fontId="0" fillId="0" borderId="23" xfId="1" applyFont="1" applyBorder="1"/>
    <xf numFmtId="43" fontId="0" fillId="0" borderId="23" xfId="1" applyFont="1" applyBorder="1" applyAlignment="1">
      <alignment horizontal="right" indent="1"/>
    </xf>
    <xf numFmtId="43" fontId="5" fillId="0" borderId="23" xfId="1" applyFont="1" applyBorder="1" applyAlignment="1">
      <alignment horizontal="right"/>
    </xf>
    <xf numFmtId="43" fontId="6" fillId="0" borderId="23" xfId="1" applyFont="1" applyBorder="1" applyAlignment="1">
      <alignment horizontal="right" indent="1"/>
    </xf>
    <xf numFmtId="43" fontId="0" fillId="0" borderId="23" xfId="1" applyFont="1" applyBorder="1" applyAlignment="1">
      <alignment horizontal="right"/>
    </xf>
    <xf numFmtId="43" fontId="0" fillId="0" borderId="24" xfId="1" applyFont="1" applyBorder="1"/>
    <xf numFmtId="43" fontId="3" fillId="0" borderId="6" xfId="1" applyFont="1" applyBorder="1"/>
    <xf numFmtId="43" fontId="3" fillId="0" borderId="25" xfId="1" applyFont="1" applyBorder="1"/>
    <xf numFmtId="0" fontId="3" fillId="0" borderId="0" xfId="0" applyFont="1" applyAlignment="1">
      <alignment horizontal="right"/>
    </xf>
    <xf numFmtId="43" fontId="1" fillId="0" borderId="23" xfId="1" applyBorder="1" applyAlignment="1">
      <alignment horizontal="right"/>
    </xf>
    <xf numFmtId="43" fontId="5" fillId="2" borderId="0" xfId="1" applyFont="1" applyFill="1"/>
    <xf numFmtId="43" fontId="5" fillId="2" borderId="11" xfId="1" applyFont="1" applyFill="1" applyBorder="1"/>
    <xf numFmtId="43" fontId="5" fillId="2" borderId="0" xfId="1" applyFont="1" applyFill="1" applyAlignment="1">
      <alignment horizontal="right"/>
    </xf>
    <xf numFmtId="43" fontId="5" fillId="2" borderId="11" xfId="1" applyFont="1" applyFill="1" applyBorder="1" applyAlignment="1">
      <alignment horizontal="right"/>
    </xf>
    <xf numFmtId="43" fontId="0" fillId="2" borderId="6" xfId="1" applyFont="1" applyFill="1" applyBorder="1"/>
    <xf numFmtId="43" fontId="0" fillId="2" borderId="0" xfId="1" applyFont="1" applyFill="1"/>
    <xf numFmtId="43" fontId="2" fillId="2" borderId="7" xfId="1" applyFont="1" applyFill="1" applyBorder="1"/>
    <xf numFmtId="43" fontId="2" fillId="2" borderId="1" xfId="1" applyFont="1" applyFill="1" applyBorder="1"/>
    <xf numFmtId="43" fontId="0" fillId="2" borderId="1" xfId="1" applyFont="1" applyFill="1" applyBorder="1"/>
    <xf numFmtId="43" fontId="0" fillId="2" borderId="2" xfId="1" applyFont="1" applyFill="1" applyBorder="1"/>
    <xf numFmtId="0" fontId="0" fillId="3" borderId="0" xfId="0" applyFill="1"/>
    <xf numFmtId="43" fontId="0" fillId="3" borderId="0" xfId="1" applyFont="1" applyFill="1"/>
    <xf numFmtId="43" fontId="0" fillId="3" borderId="4" xfId="1" applyFont="1" applyFill="1" applyBorder="1"/>
    <xf numFmtId="43" fontId="2" fillId="3" borderId="1" xfId="1" applyFont="1" applyFill="1" applyBorder="1"/>
    <xf numFmtId="43" fontId="0" fillId="3" borderId="12" xfId="1" applyFont="1" applyFill="1" applyBorder="1"/>
    <xf numFmtId="0" fontId="4" fillId="0" borderId="0" xfId="0" applyFont="1" applyAlignment="1">
      <alignment horizontal="right" indent="1"/>
    </xf>
    <xf numFmtId="43" fontId="0" fillId="3" borderId="3" xfId="1" applyFont="1" applyFill="1" applyBorder="1"/>
    <xf numFmtId="43" fontId="0" fillId="3" borderId="8" xfId="1" applyFont="1" applyFill="1" applyBorder="1"/>
    <xf numFmtId="43" fontId="3" fillId="3" borderId="3" xfId="1" applyFont="1" applyFill="1" applyBorder="1"/>
    <xf numFmtId="0" fontId="0" fillId="2" borderId="0" xfId="0" applyFill="1"/>
    <xf numFmtId="17" fontId="3" fillId="0" borderId="27" xfId="0" applyNumberFormat="1" applyFont="1" applyBorder="1"/>
    <xf numFmtId="0" fontId="5" fillId="2" borderId="0" xfId="0" applyFont="1" applyFill="1" applyAlignment="1">
      <alignment horizontal="right"/>
    </xf>
    <xf numFmtId="43" fontId="0" fillId="3" borderId="28" xfId="1" applyFont="1" applyFill="1" applyBorder="1"/>
    <xf numFmtId="43" fontId="0" fillId="2" borderId="11" xfId="1" applyFont="1" applyFill="1" applyBorder="1"/>
    <xf numFmtId="43" fontId="2" fillId="2" borderId="21" xfId="1" applyFont="1" applyFill="1" applyBorder="1"/>
    <xf numFmtId="43" fontId="0" fillId="3" borderId="29" xfId="1" applyFont="1" applyFill="1" applyBorder="1"/>
    <xf numFmtId="43" fontId="3" fillId="3" borderId="4" xfId="1" applyFont="1" applyFill="1" applyBorder="1"/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0" fontId="3" fillId="0" borderId="23" xfId="0" applyFont="1" applyBorder="1"/>
    <xf numFmtId="43" fontId="0" fillId="4" borderId="23" xfId="1" applyFont="1" applyFill="1" applyBorder="1"/>
    <xf numFmtId="43" fontId="0" fillId="4" borderId="23" xfId="1" applyFont="1" applyFill="1" applyBorder="1" applyAlignment="1">
      <alignment horizontal="left"/>
    </xf>
    <xf numFmtId="43" fontId="5" fillId="4" borderId="23" xfId="1" applyFont="1" applyFill="1" applyBorder="1" applyAlignment="1">
      <alignment horizontal="right"/>
    </xf>
    <xf numFmtId="43" fontId="4" fillId="3" borderId="3" xfId="1" applyFont="1" applyFill="1" applyBorder="1"/>
    <xf numFmtId="0" fontId="0" fillId="0" borderId="0" xfId="0" applyAlignment="1">
      <alignment horizontal="left"/>
    </xf>
    <xf numFmtId="17" fontId="0" fillId="3" borderId="26" xfId="1" applyNumberFormat="1" applyFont="1" applyFill="1" applyBorder="1"/>
    <xf numFmtId="43" fontId="5" fillId="3" borderId="3" xfId="1" applyFont="1" applyFill="1" applyBorder="1"/>
    <xf numFmtId="43" fontId="4" fillId="0" borderId="3" xfId="1" applyFont="1" applyBorder="1"/>
    <xf numFmtId="43" fontId="5" fillId="0" borderId="7" xfId="1" applyFont="1" applyBorder="1"/>
    <xf numFmtId="43" fontId="5" fillId="0" borderId="24" xfId="1" applyFont="1" applyBorder="1" applyAlignment="1">
      <alignment horizontal="right" indent="1"/>
    </xf>
    <xf numFmtId="43" fontId="0" fillId="0" borderId="0" xfId="1" applyFont="1" applyAlignment="1">
      <alignment horizontal="right"/>
    </xf>
    <xf numFmtId="43" fontId="3" fillId="3" borderId="0" xfId="1" applyFont="1" applyFill="1"/>
    <xf numFmtId="43" fontId="3" fillId="0" borderId="0" xfId="1" applyFont="1"/>
    <xf numFmtId="43" fontId="8" fillId="3" borderId="0" xfId="1" applyFont="1" applyFill="1"/>
    <xf numFmtId="43" fontId="3" fillId="0" borderId="0" xfId="1" applyFont="1" applyAlignment="1">
      <alignment horizontal="right"/>
    </xf>
    <xf numFmtId="43" fontId="5" fillId="3" borderId="0" xfId="1" applyFont="1" applyFill="1"/>
    <xf numFmtId="43" fontId="4" fillId="3" borderId="0" xfId="1" applyFont="1" applyFill="1"/>
    <xf numFmtId="0" fontId="5" fillId="0" borderId="0" xfId="0" applyFont="1"/>
    <xf numFmtId="43" fontId="2" fillId="3" borderId="0" xfId="1" applyFont="1" applyFill="1"/>
    <xf numFmtId="43" fontId="1" fillId="3" borderId="3" xfId="1" applyFill="1" applyBorder="1"/>
    <xf numFmtId="43" fontId="1" fillId="3" borderId="0" xfId="1" applyFill="1"/>
    <xf numFmtId="43" fontId="1" fillId="3" borderId="3" xfId="1" applyFont="1" applyFill="1" applyBorder="1"/>
    <xf numFmtId="43" fontId="5" fillId="0" borderId="3" xfId="1" applyFont="1" applyBorder="1"/>
    <xf numFmtId="43" fontId="2" fillId="3" borderId="3" xfId="1" applyFont="1" applyFill="1" applyBorder="1"/>
    <xf numFmtId="43" fontId="8" fillId="3" borderId="4" xfId="1" applyFont="1" applyFill="1" applyBorder="1"/>
    <xf numFmtId="0" fontId="0" fillId="0" borderId="0" xfId="0" applyFont="1"/>
    <xf numFmtId="43" fontId="2" fillId="2" borderId="0" xfId="1" applyFont="1" applyFill="1"/>
    <xf numFmtId="43" fontId="2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tabSelected="1" view="pageBreakPreview" topLeftCell="B37" zoomScale="90" zoomScaleNormal="100" zoomScaleSheetLayoutView="90" workbookViewId="0">
      <selection activeCell="R58" sqref="R58"/>
    </sheetView>
  </sheetViews>
  <sheetFormatPr defaultRowHeight="15" x14ac:dyDescent="0.25"/>
  <cols>
    <col min="1" max="1" width="6.85546875" customWidth="1"/>
    <col min="2" max="2" width="27.5703125" style="3" customWidth="1"/>
    <col min="3" max="3" width="12.140625" style="3" customWidth="1"/>
    <col min="4" max="5" width="11.5703125" customWidth="1"/>
    <col min="6" max="6" width="10.7109375" customWidth="1"/>
    <col min="7" max="9" width="11.85546875" customWidth="1"/>
    <col min="10" max="10" width="11.42578125" customWidth="1"/>
    <col min="11" max="11" width="12.5703125" customWidth="1"/>
    <col min="12" max="12" width="12.140625" customWidth="1"/>
    <col min="13" max="13" width="11" customWidth="1"/>
    <col min="14" max="14" width="11.42578125" customWidth="1"/>
    <col min="15" max="15" width="11.140625" bestFit="1" customWidth="1"/>
    <col min="16" max="16" width="10.5703125" bestFit="1" customWidth="1"/>
    <col min="17" max="17" width="10.140625" bestFit="1" customWidth="1"/>
    <col min="18" max="18" width="9.7109375" bestFit="1" customWidth="1"/>
    <col min="19" max="19" width="9.85546875" bestFit="1" customWidth="1"/>
    <col min="20" max="20" width="10.140625" bestFit="1" customWidth="1"/>
    <col min="21" max="21" width="14.28515625" customWidth="1"/>
    <col min="22" max="22" width="10.5703125" bestFit="1" customWidth="1"/>
  </cols>
  <sheetData>
    <row r="1" spans="1:22" x14ac:dyDescent="0.25">
      <c r="B1" s="3" t="s">
        <v>0</v>
      </c>
      <c r="C1" s="111"/>
    </row>
    <row r="2" spans="1:22" x14ac:dyDescent="0.25">
      <c r="B2" s="3" t="s">
        <v>63</v>
      </c>
      <c r="D2" t="s">
        <v>92</v>
      </c>
      <c r="I2" s="88"/>
      <c r="J2" t="s">
        <v>77</v>
      </c>
      <c r="L2" s="79"/>
      <c r="M2" t="s">
        <v>78</v>
      </c>
    </row>
    <row r="3" spans="1:22" ht="15.75" thickBot="1" x14ac:dyDescent="0.3"/>
    <row r="4" spans="1:22" s="3" customFormat="1" ht="30" customHeight="1" x14ac:dyDescent="0.25">
      <c r="A4" s="24" t="s">
        <v>19</v>
      </c>
      <c r="B4" s="55"/>
      <c r="C4" s="56" t="s">
        <v>81</v>
      </c>
      <c r="D4" s="19" t="s">
        <v>20</v>
      </c>
      <c r="E4" s="55" t="s">
        <v>90</v>
      </c>
      <c r="F4" s="14" t="s">
        <v>17</v>
      </c>
      <c r="G4" s="23" t="s">
        <v>18</v>
      </c>
      <c r="H4" s="55" t="s">
        <v>91</v>
      </c>
      <c r="I4" s="15">
        <v>43556</v>
      </c>
      <c r="J4" s="15">
        <v>43586</v>
      </c>
      <c r="K4" s="15">
        <v>43617</v>
      </c>
      <c r="L4" s="15">
        <v>43647</v>
      </c>
      <c r="M4" s="15">
        <v>43678</v>
      </c>
      <c r="N4" s="15">
        <v>43709</v>
      </c>
      <c r="O4" s="15">
        <v>43739</v>
      </c>
      <c r="P4" s="15">
        <v>43770</v>
      </c>
      <c r="Q4" s="15">
        <v>43800</v>
      </c>
      <c r="R4" s="15">
        <v>43831</v>
      </c>
      <c r="S4" s="15">
        <v>43862</v>
      </c>
      <c r="T4" s="89">
        <v>43891</v>
      </c>
    </row>
    <row r="5" spans="1:22" x14ac:dyDescent="0.25">
      <c r="A5" s="25"/>
      <c r="C5" s="59"/>
      <c r="D5" s="7"/>
      <c r="E5" s="8"/>
      <c r="F5" s="8"/>
      <c r="G5" s="5"/>
      <c r="T5" s="16"/>
    </row>
    <row r="6" spans="1:22" x14ac:dyDescent="0.25">
      <c r="A6" s="25">
        <v>1</v>
      </c>
      <c r="B6" s="3" t="s">
        <v>1</v>
      </c>
      <c r="C6" s="59"/>
      <c r="D6" s="42"/>
      <c r="E6" s="9"/>
      <c r="F6" s="9"/>
      <c r="G6" s="87">
        <v>546.83000000000004</v>
      </c>
      <c r="H6" s="110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2" x14ac:dyDescent="0.25">
      <c r="A7" s="25"/>
      <c r="B7" s="21" t="s">
        <v>28</v>
      </c>
      <c r="C7" s="60"/>
      <c r="D7" s="42">
        <v>6400</v>
      </c>
      <c r="E7" s="9"/>
      <c r="F7" s="80">
        <v>3465.37</v>
      </c>
      <c r="G7" s="96"/>
      <c r="H7" s="111"/>
      <c r="I7" s="69">
        <v>256.37</v>
      </c>
      <c r="J7" s="69">
        <v>291.8</v>
      </c>
      <c r="K7" s="69">
        <v>291.8</v>
      </c>
      <c r="L7" s="69">
        <v>291.8</v>
      </c>
      <c r="M7" s="69">
        <v>291.8</v>
      </c>
      <c r="N7" s="69">
        <v>291.39999999999998</v>
      </c>
      <c r="O7" s="69">
        <v>291.8</v>
      </c>
      <c r="P7" s="69">
        <v>291.8</v>
      </c>
      <c r="Q7" s="69">
        <v>291.8</v>
      </c>
      <c r="R7" s="69">
        <v>291.8</v>
      </c>
      <c r="S7" s="69">
        <v>291.39999999999998</v>
      </c>
      <c r="T7" s="70">
        <v>291.8</v>
      </c>
      <c r="V7" t="s">
        <v>80</v>
      </c>
    </row>
    <row r="8" spans="1:22" x14ac:dyDescent="0.25">
      <c r="A8" s="25"/>
      <c r="B8" s="21" t="s">
        <v>29</v>
      </c>
      <c r="C8" s="60"/>
      <c r="D8" s="42"/>
      <c r="E8" s="9"/>
      <c r="F8" s="80">
        <v>125</v>
      </c>
      <c r="G8" s="96"/>
      <c r="I8" s="69">
        <v>10.42</v>
      </c>
      <c r="J8" s="69">
        <v>10.42</v>
      </c>
      <c r="K8" s="69">
        <v>10.41</v>
      </c>
      <c r="L8" s="69">
        <v>10.42</v>
      </c>
      <c r="M8" s="69">
        <v>10.42</v>
      </c>
      <c r="N8" s="69">
        <v>10.41</v>
      </c>
      <c r="O8" s="69">
        <v>10.42</v>
      </c>
      <c r="P8" s="69">
        <v>10.42</v>
      </c>
      <c r="Q8" s="69">
        <v>10.41</v>
      </c>
      <c r="R8" s="69">
        <v>10.42</v>
      </c>
      <c r="S8" s="69">
        <v>10.42</v>
      </c>
      <c r="T8" s="70">
        <v>10.41</v>
      </c>
    </row>
    <row r="9" spans="1:22" x14ac:dyDescent="0.25">
      <c r="A9" s="25"/>
      <c r="B9" s="21" t="s">
        <v>27</v>
      </c>
      <c r="C9" s="60"/>
      <c r="D9" s="42"/>
      <c r="E9" s="9"/>
      <c r="F9" s="80">
        <v>2262.8000000000002</v>
      </c>
      <c r="G9" s="96"/>
      <c r="H9" s="111"/>
      <c r="I9" s="69">
        <v>512.79999999999995</v>
      </c>
      <c r="J9" s="69"/>
      <c r="K9" s="69"/>
      <c r="L9" s="69">
        <v>583.20000000000005</v>
      </c>
      <c r="M9" s="69"/>
      <c r="N9" s="69"/>
      <c r="O9" s="69">
        <v>583.6</v>
      </c>
      <c r="P9" s="69"/>
      <c r="Q9" s="69"/>
      <c r="R9" s="69">
        <v>583.20000000000005</v>
      </c>
      <c r="S9" s="69"/>
      <c r="T9" s="70"/>
    </row>
    <row r="10" spans="1:22" x14ac:dyDescent="0.25">
      <c r="A10" s="25">
        <v>2</v>
      </c>
      <c r="B10" s="3" t="s">
        <v>2</v>
      </c>
      <c r="C10" s="59"/>
      <c r="D10" s="42">
        <v>359</v>
      </c>
      <c r="E10" s="9"/>
      <c r="F10" s="80">
        <v>569.79999999999995</v>
      </c>
      <c r="G10" s="122">
        <v>210.8</v>
      </c>
      <c r="H10" s="119"/>
      <c r="I10" s="69"/>
      <c r="J10" s="69"/>
      <c r="K10" s="69">
        <v>388.5</v>
      </c>
      <c r="L10" s="69"/>
      <c r="M10" s="69"/>
      <c r="N10" s="69"/>
      <c r="O10" s="69">
        <v>51.8</v>
      </c>
      <c r="P10" s="69"/>
      <c r="Q10" s="69">
        <v>51.8</v>
      </c>
      <c r="R10" s="69">
        <v>25.9</v>
      </c>
      <c r="S10" s="69"/>
      <c r="T10" s="70">
        <v>51.8</v>
      </c>
    </row>
    <row r="11" spans="1:22" x14ac:dyDescent="0.25">
      <c r="A11" s="25">
        <v>3</v>
      </c>
      <c r="B11" s="3" t="s">
        <v>3</v>
      </c>
      <c r="C11" s="59"/>
      <c r="D11" s="42">
        <v>450</v>
      </c>
      <c r="E11" s="9"/>
      <c r="F11" s="80">
        <v>415.18</v>
      </c>
      <c r="G11" s="122">
        <v>469.58</v>
      </c>
      <c r="H11" s="115"/>
      <c r="I11" s="69">
        <v>7.52</v>
      </c>
      <c r="J11" s="69"/>
      <c r="K11" s="69">
        <v>241</v>
      </c>
      <c r="L11" s="69">
        <v>36.67</v>
      </c>
      <c r="M11" s="69"/>
      <c r="N11" s="69"/>
      <c r="O11" s="69"/>
      <c r="P11" s="69"/>
      <c r="Q11" s="69"/>
      <c r="R11" s="69"/>
      <c r="S11" s="69"/>
      <c r="T11" s="70">
        <v>129.99</v>
      </c>
    </row>
    <row r="12" spans="1:22" x14ac:dyDescent="0.25">
      <c r="A12" s="25"/>
      <c r="B12" s="31" t="s">
        <v>31</v>
      </c>
      <c r="C12" s="60"/>
      <c r="D12" s="42"/>
      <c r="E12" s="9"/>
      <c r="F12" s="80">
        <v>496.9</v>
      </c>
      <c r="G12" s="96"/>
      <c r="H12" s="111"/>
      <c r="I12" s="69">
        <v>56</v>
      </c>
      <c r="J12" s="69">
        <v>58</v>
      </c>
      <c r="K12" s="69">
        <v>75</v>
      </c>
      <c r="L12" s="69">
        <v>86</v>
      </c>
      <c r="M12" s="69">
        <v>28</v>
      </c>
      <c r="N12" s="69">
        <v>28</v>
      </c>
      <c r="O12" s="69">
        <v>28</v>
      </c>
      <c r="P12" s="69"/>
      <c r="Q12" s="69">
        <v>56</v>
      </c>
      <c r="R12" s="69">
        <v>28</v>
      </c>
      <c r="S12" s="69"/>
      <c r="T12" s="70">
        <v>56</v>
      </c>
    </row>
    <row r="13" spans="1:22" s="2" customFormat="1" x14ac:dyDescent="0.25">
      <c r="A13" s="25"/>
      <c r="B13" s="54" t="s">
        <v>72</v>
      </c>
      <c r="C13" s="61"/>
      <c r="D13" s="49"/>
      <c r="E13" s="109"/>
      <c r="F13" s="80">
        <v>7.5</v>
      </c>
      <c r="G13" s="97"/>
      <c r="H13" s="113"/>
      <c r="I13" s="71"/>
      <c r="J13" s="71"/>
      <c r="K13" s="71"/>
      <c r="L13" s="71"/>
      <c r="M13" s="71"/>
      <c r="N13" s="71">
        <v>7.5</v>
      </c>
      <c r="O13" s="71"/>
      <c r="P13" s="71"/>
      <c r="Q13" s="71"/>
      <c r="R13" s="71"/>
      <c r="S13" s="71"/>
      <c r="T13" s="72"/>
    </row>
    <row r="14" spans="1:22" x14ac:dyDescent="0.25">
      <c r="A14" s="25"/>
      <c r="B14" s="32"/>
      <c r="C14" s="62"/>
      <c r="D14" s="42"/>
      <c r="E14" s="9"/>
      <c r="F14" s="80"/>
      <c r="G14" s="10"/>
      <c r="H14" s="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</row>
    <row r="15" spans="1:22" x14ac:dyDescent="0.25">
      <c r="A15" s="25">
        <v>4</v>
      </c>
      <c r="B15" s="3" t="s">
        <v>4</v>
      </c>
      <c r="C15" s="59"/>
      <c r="D15" s="42">
        <v>200</v>
      </c>
      <c r="E15" s="9"/>
      <c r="F15" s="80">
        <v>501.75</v>
      </c>
      <c r="G15" s="122">
        <v>301.75</v>
      </c>
      <c r="H15" s="119"/>
      <c r="I15" s="69"/>
      <c r="J15" s="69"/>
      <c r="K15" s="69"/>
      <c r="L15" s="69"/>
      <c r="M15" s="69"/>
      <c r="N15" s="69"/>
      <c r="O15" s="69"/>
      <c r="P15" s="69"/>
      <c r="Q15" s="69">
        <v>206.75</v>
      </c>
      <c r="R15" s="69"/>
      <c r="S15" s="69"/>
      <c r="T15" s="70">
        <v>295</v>
      </c>
    </row>
    <row r="16" spans="1:22" x14ac:dyDescent="0.25">
      <c r="A16" s="25">
        <v>5</v>
      </c>
      <c r="B16" s="3" t="s">
        <v>5</v>
      </c>
      <c r="C16" s="59"/>
      <c r="D16" s="42">
        <v>7000</v>
      </c>
      <c r="E16" s="9"/>
      <c r="F16" s="9"/>
      <c r="G16" s="122">
        <v>1625.7</v>
      </c>
      <c r="H16" s="114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</row>
    <row r="17" spans="1:20" x14ac:dyDescent="0.25">
      <c r="A17" s="25"/>
      <c r="B17" s="2" t="s">
        <v>24</v>
      </c>
      <c r="C17" s="63"/>
      <c r="D17" s="42"/>
      <c r="E17" s="9"/>
      <c r="F17" s="80">
        <v>3000</v>
      </c>
      <c r="G17" s="10"/>
      <c r="H17" s="9"/>
      <c r="I17" s="69"/>
      <c r="J17" s="69"/>
      <c r="K17" s="69">
        <v>1500</v>
      </c>
      <c r="L17" s="69"/>
      <c r="M17" s="69"/>
      <c r="N17" s="69"/>
      <c r="O17" s="69">
        <v>1500</v>
      </c>
      <c r="P17" s="69"/>
      <c r="Q17" s="69"/>
      <c r="R17" s="69"/>
      <c r="S17" s="69"/>
      <c r="T17" s="70"/>
    </row>
    <row r="18" spans="1:20" x14ac:dyDescent="0.25">
      <c r="A18" s="25"/>
      <c r="B18" s="2" t="s">
        <v>25</v>
      </c>
      <c r="C18" s="63"/>
      <c r="D18" s="42"/>
      <c r="E18" s="9"/>
      <c r="F18" s="80">
        <v>4950</v>
      </c>
      <c r="G18" s="10"/>
      <c r="H18" s="9"/>
      <c r="I18" s="69"/>
      <c r="J18" s="69">
        <v>2350</v>
      </c>
      <c r="K18" s="69"/>
      <c r="L18" s="69"/>
      <c r="M18" s="69"/>
      <c r="N18" s="69"/>
      <c r="O18" s="69">
        <v>2350</v>
      </c>
      <c r="P18" s="69">
        <v>250</v>
      </c>
      <c r="Q18" s="69"/>
      <c r="R18" s="69"/>
      <c r="S18" s="69"/>
      <c r="T18" s="70"/>
    </row>
    <row r="19" spans="1:20" x14ac:dyDescent="0.25">
      <c r="A19" s="25"/>
      <c r="B19" s="2" t="s">
        <v>60</v>
      </c>
      <c r="C19" s="63"/>
      <c r="D19" s="42"/>
      <c r="E19" s="9"/>
      <c r="F19" s="80">
        <v>675.7</v>
      </c>
      <c r="G19" s="10"/>
      <c r="H19" s="9"/>
      <c r="I19" s="69"/>
      <c r="J19" s="69"/>
      <c r="K19" s="69"/>
      <c r="L19" s="69">
        <v>225.7</v>
      </c>
      <c r="M19" s="69"/>
      <c r="N19" s="69"/>
      <c r="O19" s="69">
        <v>425</v>
      </c>
      <c r="P19" s="69">
        <v>25</v>
      </c>
      <c r="Q19" s="69"/>
      <c r="R19" s="69"/>
      <c r="S19" s="69"/>
      <c r="T19" s="70"/>
    </row>
    <row r="20" spans="1:20" x14ac:dyDescent="0.25">
      <c r="A20" s="25">
        <v>6</v>
      </c>
      <c r="B20" s="3" t="s">
        <v>6</v>
      </c>
      <c r="C20" s="59"/>
      <c r="D20" s="42">
        <v>450</v>
      </c>
      <c r="E20" s="9"/>
      <c r="F20" s="80">
        <v>497.57</v>
      </c>
      <c r="G20" s="122">
        <v>47.57</v>
      </c>
      <c r="H20" s="110"/>
      <c r="I20" s="69">
        <v>40</v>
      </c>
      <c r="J20" s="69">
        <v>387.57</v>
      </c>
      <c r="K20" s="69">
        <v>30</v>
      </c>
      <c r="L20" s="69"/>
      <c r="M20" s="69"/>
      <c r="N20" s="69"/>
      <c r="O20" s="69"/>
      <c r="P20" s="69"/>
      <c r="Q20" s="69"/>
      <c r="R20" s="69">
        <v>40</v>
      </c>
      <c r="S20" s="69"/>
      <c r="T20" s="70"/>
    </row>
    <row r="21" spans="1:20" x14ac:dyDescent="0.25">
      <c r="A21" s="25">
        <v>7</v>
      </c>
      <c r="B21" s="3" t="s">
        <v>7</v>
      </c>
      <c r="C21" s="59"/>
      <c r="D21" s="42">
        <v>1000</v>
      </c>
      <c r="E21" s="9"/>
      <c r="F21" s="80">
        <v>997.92</v>
      </c>
      <c r="G21" s="105">
        <v>2.09</v>
      </c>
      <c r="H21" s="114"/>
      <c r="I21" s="69"/>
      <c r="J21" s="69"/>
      <c r="K21" s="69">
        <v>997.92</v>
      </c>
      <c r="L21" s="69"/>
      <c r="M21" s="69"/>
      <c r="N21" s="69"/>
      <c r="O21" s="69"/>
      <c r="P21" s="69"/>
      <c r="Q21" s="69"/>
      <c r="R21" s="69"/>
      <c r="S21" s="69"/>
      <c r="T21" s="70"/>
    </row>
    <row r="22" spans="1:20" x14ac:dyDescent="0.25">
      <c r="A22" s="25">
        <v>8</v>
      </c>
      <c r="B22" s="3" t="s">
        <v>8</v>
      </c>
      <c r="C22" s="59"/>
      <c r="D22" s="42">
        <v>1800</v>
      </c>
      <c r="E22" s="9"/>
      <c r="F22" s="80">
        <v>1449</v>
      </c>
      <c r="G22" s="118">
        <v>351</v>
      </c>
      <c r="H22" s="119"/>
      <c r="I22" s="69"/>
      <c r="J22" s="69"/>
      <c r="K22" s="69"/>
      <c r="L22" s="69">
        <v>720</v>
      </c>
      <c r="M22" s="69"/>
      <c r="N22" s="69"/>
      <c r="O22" s="69"/>
      <c r="P22" s="69"/>
      <c r="Q22" s="69">
        <v>729</v>
      </c>
      <c r="R22" s="69"/>
      <c r="S22" s="69"/>
      <c r="T22" s="70"/>
    </row>
    <row r="23" spans="1:20" x14ac:dyDescent="0.25">
      <c r="A23" s="25">
        <v>9</v>
      </c>
      <c r="B23" s="3" t="s">
        <v>9</v>
      </c>
      <c r="C23" s="59"/>
      <c r="D23" s="42">
        <v>800</v>
      </c>
      <c r="E23" s="9"/>
      <c r="F23" s="80">
        <v>0</v>
      </c>
      <c r="G23" s="118">
        <v>800</v>
      </c>
      <c r="H23" s="11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20" x14ac:dyDescent="0.25">
      <c r="A24" s="25">
        <v>10</v>
      </c>
      <c r="B24" s="3" t="s">
        <v>10</v>
      </c>
      <c r="C24" s="98"/>
      <c r="D24" s="42">
        <v>400</v>
      </c>
      <c r="E24" s="9"/>
      <c r="F24" s="80">
        <v>400</v>
      </c>
      <c r="G24" s="102">
        <v>0</v>
      </c>
      <c r="H24" s="115"/>
      <c r="I24" s="69"/>
      <c r="J24" s="69"/>
      <c r="K24" s="69">
        <v>400</v>
      </c>
      <c r="L24" s="69"/>
      <c r="M24" s="69"/>
      <c r="N24" s="69"/>
      <c r="O24" s="69"/>
      <c r="P24" s="69"/>
      <c r="Q24" s="69"/>
      <c r="R24" s="69"/>
      <c r="S24" s="69"/>
      <c r="T24" s="70"/>
    </row>
    <row r="25" spans="1:20" x14ac:dyDescent="0.25">
      <c r="A25" s="25"/>
      <c r="C25" s="99"/>
      <c r="D25" s="42"/>
      <c r="E25" s="9"/>
      <c r="F25" s="80"/>
      <c r="G25" s="96"/>
      <c r="H25" s="111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</row>
    <row r="26" spans="1:20" x14ac:dyDescent="0.25">
      <c r="A26" s="25">
        <v>11</v>
      </c>
      <c r="B26" s="3" t="s">
        <v>11</v>
      </c>
      <c r="C26" s="59"/>
      <c r="D26" s="42">
        <v>1500</v>
      </c>
      <c r="E26" s="9"/>
      <c r="F26" s="80">
        <v>1229.3399999999999</v>
      </c>
      <c r="G26" s="120">
        <v>270.66000000000003</v>
      </c>
      <c r="H26" s="110"/>
      <c r="I26" s="69"/>
      <c r="J26" s="69">
        <v>83.73</v>
      </c>
      <c r="K26" s="69">
        <v>137.75</v>
      </c>
      <c r="L26" s="69">
        <v>97.31</v>
      </c>
      <c r="M26" s="69">
        <v>119.65</v>
      </c>
      <c r="N26" s="69">
        <v>107.38</v>
      </c>
      <c r="O26" s="69">
        <v>133.35</v>
      </c>
      <c r="P26" s="69">
        <v>107.08</v>
      </c>
      <c r="Q26" s="69">
        <v>107.08</v>
      </c>
      <c r="R26" s="69">
        <v>131.85</v>
      </c>
      <c r="S26" s="69">
        <v>137.08000000000001</v>
      </c>
      <c r="T26" s="70">
        <v>67.08</v>
      </c>
    </row>
    <row r="27" spans="1:20" x14ac:dyDescent="0.25">
      <c r="A27" s="25">
        <v>12</v>
      </c>
      <c r="B27" s="3" t="s">
        <v>12</v>
      </c>
      <c r="C27" s="59"/>
      <c r="D27" s="42">
        <v>472</v>
      </c>
      <c r="E27" s="9"/>
      <c r="F27" s="80">
        <v>135.6</v>
      </c>
      <c r="G27" s="105">
        <v>66.400000000000006</v>
      </c>
      <c r="H27" s="117"/>
      <c r="I27" s="69"/>
      <c r="J27" s="69"/>
      <c r="K27" s="69"/>
      <c r="L27" s="69">
        <v>43.74</v>
      </c>
      <c r="M27" s="69"/>
      <c r="N27" s="69">
        <v>9.5399999999999991</v>
      </c>
      <c r="O27" s="69"/>
      <c r="P27" s="69"/>
      <c r="Q27" s="69">
        <v>42.32</v>
      </c>
      <c r="R27" s="69">
        <v>40</v>
      </c>
      <c r="S27" s="69"/>
      <c r="T27" s="70"/>
    </row>
    <row r="28" spans="1:20" x14ac:dyDescent="0.25">
      <c r="A28" s="26"/>
      <c r="B28" s="2" t="s">
        <v>30</v>
      </c>
      <c r="C28" s="63"/>
      <c r="D28" s="42"/>
      <c r="E28" s="9"/>
      <c r="F28" s="80">
        <v>270</v>
      </c>
      <c r="G28" s="10"/>
      <c r="H28" s="9"/>
      <c r="I28" s="69"/>
      <c r="J28" s="69">
        <v>90</v>
      </c>
      <c r="K28" s="69"/>
      <c r="L28" s="69"/>
      <c r="M28" s="69"/>
      <c r="N28" s="69"/>
      <c r="O28" s="69"/>
      <c r="P28" s="69">
        <v>90</v>
      </c>
      <c r="Q28" s="69"/>
      <c r="R28" s="69">
        <v>90</v>
      </c>
      <c r="S28" s="69"/>
      <c r="T28" s="70"/>
    </row>
    <row r="29" spans="1:20" x14ac:dyDescent="0.25">
      <c r="A29" s="25">
        <v>13</v>
      </c>
      <c r="B29" s="3" t="s">
        <v>13</v>
      </c>
      <c r="C29" s="59"/>
      <c r="D29" s="42">
        <v>400</v>
      </c>
      <c r="E29" s="9"/>
      <c r="F29" s="80">
        <v>480</v>
      </c>
      <c r="G29" s="122">
        <v>80</v>
      </c>
      <c r="H29" s="115"/>
      <c r="I29" s="69"/>
      <c r="J29" s="69"/>
      <c r="K29" s="69"/>
      <c r="L29" s="69">
        <v>200</v>
      </c>
      <c r="M29" s="69"/>
      <c r="N29" s="69"/>
      <c r="O29" s="69"/>
      <c r="P29" s="69"/>
      <c r="Q29" s="69"/>
      <c r="R29" s="69">
        <v>280</v>
      </c>
      <c r="S29" s="69"/>
      <c r="T29" s="70"/>
    </row>
    <row r="30" spans="1:20" x14ac:dyDescent="0.25">
      <c r="A30" s="25">
        <v>14</v>
      </c>
      <c r="B30" s="3" t="s">
        <v>14</v>
      </c>
      <c r="C30" s="59"/>
      <c r="D30" s="42">
        <v>4000</v>
      </c>
      <c r="E30" s="9"/>
      <c r="F30" s="80">
        <v>2098.21</v>
      </c>
      <c r="G30" s="105">
        <v>1901.79</v>
      </c>
      <c r="H30" s="110"/>
      <c r="I30" s="69"/>
      <c r="J30" s="69">
        <v>1492.5</v>
      </c>
      <c r="K30" s="69"/>
      <c r="L30" s="69">
        <v>475.69</v>
      </c>
      <c r="M30" s="69"/>
      <c r="N30" s="69"/>
      <c r="O30" s="69"/>
      <c r="P30" s="69"/>
      <c r="Q30" s="69"/>
      <c r="R30" s="69">
        <v>130.02000000000001</v>
      </c>
      <c r="S30" s="69"/>
      <c r="T30" s="70"/>
    </row>
    <row r="31" spans="1:20" x14ac:dyDescent="0.25">
      <c r="A31" s="25">
        <v>15</v>
      </c>
      <c r="B31" s="3" t="s">
        <v>93</v>
      </c>
      <c r="C31" s="59"/>
      <c r="D31" s="42">
        <v>1000</v>
      </c>
      <c r="E31" s="9"/>
      <c r="F31" s="80">
        <v>0</v>
      </c>
      <c r="G31" s="120">
        <v>1000</v>
      </c>
      <c r="H31" s="11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1:20" x14ac:dyDescent="0.25">
      <c r="A32" s="25">
        <v>16</v>
      </c>
      <c r="B32" s="3" t="s">
        <v>15</v>
      </c>
      <c r="C32" s="59"/>
      <c r="D32" s="42">
        <v>0</v>
      </c>
      <c r="E32" s="9"/>
      <c r="F32" s="80">
        <v>0</v>
      </c>
      <c r="G32" s="87"/>
      <c r="H32" s="110"/>
      <c r="I32" s="69"/>
      <c r="J32" s="69"/>
      <c r="K32" s="69"/>
      <c r="L32" s="69"/>
      <c r="M32" s="125"/>
      <c r="N32" s="69"/>
      <c r="O32" s="69"/>
      <c r="P32" s="69"/>
      <c r="Q32" s="69"/>
      <c r="R32" s="69"/>
      <c r="S32" s="69"/>
      <c r="T32" s="70"/>
    </row>
    <row r="33" spans="1:22" x14ac:dyDescent="0.25">
      <c r="A33" s="25">
        <v>17</v>
      </c>
      <c r="B33" s="46" t="s">
        <v>16</v>
      </c>
      <c r="C33" s="100"/>
      <c r="D33" s="42">
        <v>500</v>
      </c>
      <c r="E33" s="9"/>
      <c r="F33" s="80">
        <v>550.54</v>
      </c>
      <c r="G33" s="126">
        <v>50.54</v>
      </c>
      <c r="H33" s="43"/>
      <c r="I33" s="69"/>
      <c r="J33" s="69">
        <v>206.79</v>
      </c>
      <c r="K33" s="69"/>
      <c r="L33" s="69"/>
      <c r="M33" s="69">
        <v>343.75</v>
      </c>
      <c r="N33" s="69"/>
      <c r="O33" s="69"/>
      <c r="P33" s="69"/>
      <c r="Q33" s="69"/>
      <c r="R33" s="69"/>
      <c r="S33" s="69"/>
      <c r="T33" s="70"/>
    </row>
    <row r="34" spans="1:22" x14ac:dyDescent="0.25">
      <c r="A34" s="25">
        <v>18</v>
      </c>
      <c r="B34" s="3" t="s">
        <v>61</v>
      </c>
      <c r="C34" s="59"/>
      <c r="D34" s="42">
        <v>500</v>
      </c>
      <c r="E34" s="9"/>
      <c r="F34" s="80">
        <v>170.87</v>
      </c>
      <c r="G34" s="120">
        <v>329.33</v>
      </c>
      <c r="H34" s="110"/>
      <c r="I34" s="69"/>
      <c r="J34" s="69"/>
      <c r="K34" s="69"/>
      <c r="L34" s="69"/>
      <c r="M34" s="69"/>
      <c r="N34" s="69"/>
      <c r="O34" s="69"/>
      <c r="P34" s="69"/>
      <c r="Q34" s="69">
        <v>170.87</v>
      </c>
      <c r="R34" s="69"/>
      <c r="S34" s="69"/>
      <c r="T34" s="70"/>
    </row>
    <row r="35" spans="1:22" x14ac:dyDescent="0.25">
      <c r="A35" s="25">
        <v>19</v>
      </c>
      <c r="B35" s="46" t="s">
        <v>62</v>
      </c>
      <c r="C35" s="58"/>
      <c r="D35" s="49">
        <v>2500</v>
      </c>
      <c r="E35" s="109"/>
      <c r="F35" s="80">
        <v>3214.33</v>
      </c>
      <c r="G35" s="122">
        <v>714.33</v>
      </c>
      <c r="H35" s="112"/>
      <c r="I35" s="71"/>
      <c r="J35" s="71">
        <v>48.74</v>
      </c>
      <c r="K35" s="71">
        <v>1715.59</v>
      </c>
      <c r="L35" s="71">
        <v>1450</v>
      </c>
      <c r="M35" s="71"/>
      <c r="N35" s="90"/>
      <c r="O35" s="71"/>
      <c r="P35" s="71"/>
      <c r="Q35" s="71"/>
      <c r="R35" s="71"/>
      <c r="S35" s="71"/>
      <c r="T35" s="72"/>
    </row>
    <row r="36" spans="1:22" x14ac:dyDescent="0.25">
      <c r="A36" s="25">
        <v>20</v>
      </c>
      <c r="B36" s="57" t="s">
        <v>73</v>
      </c>
      <c r="C36" s="101"/>
      <c r="D36" s="49">
        <v>250</v>
      </c>
      <c r="E36" s="109"/>
      <c r="F36" s="80">
        <v>500</v>
      </c>
      <c r="G36" s="106">
        <v>250</v>
      </c>
      <c r="H36" s="43"/>
      <c r="I36" s="71"/>
      <c r="J36" s="71"/>
      <c r="K36" s="71">
        <v>250</v>
      </c>
      <c r="L36" s="71"/>
      <c r="M36" s="71"/>
      <c r="N36" s="71"/>
      <c r="O36" s="71"/>
      <c r="P36" s="71">
        <v>250</v>
      </c>
      <c r="Q36" s="71"/>
      <c r="R36" s="71"/>
      <c r="S36" s="71"/>
      <c r="T36" s="72"/>
    </row>
    <row r="37" spans="1:22" x14ac:dyDescent="0.25">
      <c r="A37" s="25">
        <v>21</v>
      </c>
      <c r="B37" s="103" t="s">
        <v>87</v>
      </c>
      <c r="C37" s="99"/>
      <c r="D37" s="42">
        <v>500</v>
      </c>
      <c r="E37" s="9"/>
      <c r="F37" s="80">
        <v>0</v>
      </c>
      <c r="G37" s="121">
        <v>500</v>
      </c>
      <c r="H37" s="111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</row>
    <row r="38" spans="1:22" x14ac:dyDescent="0.25">
      <c r="A38" s="25">
        <v>22</v>
      </c>
      <c r="B38" s="3" t="s">
        <v>86</v>
      </c>
      <c r="C38"/>
      <c r="D38" s="42">
        <v>150</v>
      </c>
      <c r="E38" s="9"/>
      <c r="F38" s="116">
        <v>162</v>
      </c>
      <c r="G38" s="1">
        <v>12</v>
      </c>
      <c r="H38" s="1"/>
      <c r="R38" s="116">
        <v>162</v>
      </c>
    </row>
    <row r="39" spans="1:22" x14ac:dyDescent="0.25">
      <c r="A39" s="25">
        <v>23</v>
      </c>
      <c r="B39" s="3" t="s">
        <v>88</v>
      </c>
      <c r="D39" s="42">
        <v>650</v>
      </c>
      <c r="E39" s="9"/>
      <c r="G39" s="116">
        <v>650</v>
      </c>
      <c r="H39" s="1"/>
    </row>
    <row r="40" spans="1:22" s="2" customFormat="1" x14ac:dyDescent="0.25">
      <c r="B40" s="2" t="s">
        <v>85</v>
      </c>
    </row>
    <row r="41" spans="1:22" s="2" customFormat="1" x14ac:dyDescent="0.25">
      <c r="B41" s="2" t="s">
        <v>82</v>
      </c>
    </row>
    <row r="42" spans="1:22" x14ac:dyDescent="0.25">
      <c r="A42" s="25"/>
      <c r="B42" s="67" t="s">
        <v>83</v>
      </c>
      <c r="C42" s="68"/>
      <c r="D42" s="42"/>
      <c r="E42" s="9"/>
      <c r="F42" s="53"/>
      <c r="G42" s="10"/>
      <c r="H42" s="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</row>
    <row r="43" spans="1:22" x14ac:dyDescent="0.25">
      <c r="A43" s="25"/>
      <c r="B43" s="3" t="s">
        <v>84</v>
      </c>
      <c r="C43" s="64"/>
      <c r="D43" s="41">
        <v>31281</v>
      </c>
      <c r="E43" s="12"/>
      <c r="F43" s="12"/>
      <c r="G43" s="13"/>
      <c r="H43" s="12"/>
      <c r="I43" s="4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8"/>
    </row>
    <row r="44" spans="1:22" x14ac:dyDescent="0.25">
      <c r="A44" s="25"/>
      <c r="B44" s="3" t="s">
        <v>74</v>
      </c>
      <c r="C44" s="50"/>
      <c r="D44" s="50"/>
      <c r="E44" s="50"/>
      <c r="F44" s="81">
        <v>28625.38</v>
      </c>
      <c r="G44" s="123">
        <v>2656.63</v>
      </c>
      <c r="H44" s="95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91"/>
      <c r="U44" s="20"/>
    </row>
    <row r="45" spans="1:22" x14ac:dyDescent="0.25">
      <c r="A45" s="27"/>
      <c r="C45" s="65"/>
      <c r="D45" s="42"/>
      <c r="E45" s="9"/>
      <c r="F45" s="9"/>
      <c r="G45" s="9"/>
      <c r="H45" s="9"/>
      <c r="I45" s="42"/>
      <c r="J45" s="9"/>
      <c r="K45" s="9"/>
      <c r="L45" s="9"/>
      <c r="M45" s="9"/>
      <c r="N45" s="9"/>
      <c r="O45" s="9"/>
      <c r="P45" s="9"/>
      <c r="Q45" s="9"/>
      <c r="R45" s="9"/>
      <c r="S45" s="9"/>
      <c r="T45" s="17"/>
    </row>
    <row r="46" spans="1:22" x14ac:dyDescent="0.25">
      <c r="A46" s="28"/>
      <c r="B46" s="3" t="s">
        <v>21</v>
      </c>
      <c r="C46" s="65"/>
      <c r="D46" s="42"/>
      <c r="E46" s="9"/>
      <c r="F46" s="80"/>
      <c r="G46" s="43"/>
      <c r="H46" s="43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92"/>
    </row>
    <row r="47" spans="1:22" s="1" customFormat="1" x14ac:dyDescent="0.25">
      <c r="A47" s="29"/>
      <c r="B47" s="84" t="s">
        <v>22</v>
      </c>
      <c r="C47" s="108">
        <v>4120.05</v>
      </c>
      <c r="D47" s="107"/>
      <c r="E47" s="47"/>
      <c r="F47" s="82"/>
      <c r="G47" s="47"/>
      <c r="H47" s="47"/>
      <c r="I47" s="75"/>
      <c r="J47" s="76"/>
      <c r="K47" s="76"/>
      <c r="L47" s="76"/>
      <c r="M47" s="77"/>
      <c r="N47" s="76"/>
      <c r="O47" s="76"/>
      <c r="P47" s="76"/>
      <c r="Q47" s="76"/>
      <c r="R47" s="76"/>
      <c r="S47" s="76"/>
      <c r="T47" s="93"/>
    </row>
    <row r="48" spans="1:22" ht="15.75" thickBot="1" x14ac:dyDescent="0.3">
      <c r="A48" s="30"/>
      <c r="B48" s="22" t="s">
        <v>75</v>
      </c>
      <c r="C48" s="66"/>
      <c r="D48" s="18"/>
      <c r="E48" s="18"/>
      <c r="F48" s="83"/>
      <c r="G48" s="18"/>
      <c r="H48" s="18"/>
      <c r="I48" s="104"/>
      <c r="J48" s="83"/>
      <c r="K48" s="83"/>
      <c r="L48" s="83"/>
      <c r="M48" s="83"/>
      <c r="N48" s="83"/>
      <c r="O48" s="83"/>
      <c r="P48" s="83"/>
      <c r="Q48" s="83"/>
      <c r="R48" s="83">
        <f t="shared" ref="R48:T48" si="0">SUM(R44:R47)</f>
        <v>0</v>
      </c>
      <c r="S48" s="83">
        <f t="shared" si="0"/>
        <v>0</v>
      </c>
      <c r="T48" s="94">
        <f t="shared" si="0"/>
        <v>0</v>
      </c>
      <c r="U48" s="9"/>
      <c r="V48" s="9"/>
    </row>
    <row r="49" spans="1:22" x14ac:dyDescent="0.25">
      <c r="A49" s="6"/>
      <c r="B49" s="2" t="s">
        <v>43</v>
      </c>
      <c r="C49" s="2"/>
      <c r="F49" s="20"/>
      <c r="G49" s="4"/>
      <c r="H49" s="4"/>
      <c r="V49" s="20"/>
    </row>
    <row r="50" spans="1:22" x14ac:dyDescent="0.25">
      <c r="V50" s="20">
        <f>SUM(V48:V49)</f>
        <v>0</v>
      </c>
    </row>
    <row r="52" spans="1:22" x14ac:dyDescent="0.25">
      <c r="B52" s="3" t="s">
        <v>34</v>
      </c>
      <c r="D52" s="34" t="s">
        <v>32</v>
      </c>
      <c r="E52" s="44"/>
      <c r="F52" s="44"/>
      <c r="G52" s="35" t="s">
        <v>36</v>
      </c>
      <c r="H52" s="35"/>
      <c r="I52" s="35" t="s">
        <v>37</v>
      </c>
      <c r="J52" s="36" t="s">
        <v>38</v>
      </c>
      <c r="K52" s="34" t="s">
        <v>33</v>
      </c>
      <c r="L52" s="44"/>
      <c r="M52" s="35" t="s">
        <v>36</v>
      </c>
      <c r="N52" s="35" t="s">
        <v>37</v>
      </c>
      <c r="O52" s="36" t="s">
        <v>38</v>
      </c>
    </row>
    <row r="53" spans="1:22" x14ac:dyDescent="0.25">
      <c r="D53" s="50" t="s">
        <v>40</v>
      </c>
      <c r="E53" s="51"/>
      <c r="F53" s="51"/>
      <c r="G53" s="51"/>
      <c r="H53" s="51"/>
      <c r="I53" s="51"/>
      <c r="J53" s="78">
        <v>9104.06</v>
      </c>
      <c r="K53" s="50" t="s">
        <v>40</v>
      </c>
      <c r="L53" s="51"/>
      <c r="M53" s="51"/>
      <c r="N53" s="51"/>
      <c r="O53" s="78">
        <v>20960.53</v>
      </c>
      <c r="Q53" s="20"/>
    </row>
    <row r="54" spans="1:22" x14ac:dyDescent="0.25">
      <c r="B54" s="38"/>
      <c r="C54" s="38"/>
      <c r="D54" s="42" t="s">
        <v>35</v>
      </c>
      <c r="E54" s="9"/>
      <c r="F54" s="9"/>
      <c r="G54" s="74">
        <v>31281</v>
      </c>
      <c r="H54" s="74"/>
      <c r="I54" s="9"/>
      <c r="J54" s="85"/>
      <c r="K54" s="42" t="s">
        <v>41</v>
      </c>
      <c r="L54" s="9"/>
      <c r="M54" s="74">
        <v>3.66</v>
      </c>
      <c r="N54" s="9"/>
      <c r="O54" s="85"/>
      <c r="V54" s="20"/>
    </row>
    <row r="55" spans="1:22" x14ac:dyDescent="0.25">
      <c r="D55" s="42" t="s">
        <v>89</v>
      </c>
      <c r="E55" s="9"/>
      <c r="F55" s="9"/>
      <c r="G55" s="9">
        <v>201.59</v>
      </c>
      <c r="H55" s="9"/>
      <c r="I55" s="9"/>
      <c r="J55" s="85"/>
      <c r="K55" s="42" t="s">
        <v>59</v>
      </c>
      <c r="L55" s="9"/>
      <c r="M55" s="80">
        <f>I57</f>
        <v>0</v>
      </c>
      <c r="N55" s="74"/>
      <c r="O55" s="85">
        <f>O54+M55-N55</f>
        <v>0</v>
      </c>
      <c r="V55" s="20"/>
    </row>
    <row r="56" spans="1:22" x14ac:dyDescent="0.25">
      <c r="D56" s="42" t="s">
        <v>39</v>
      </c>
      <c r="E56" s="9"/>
      <c r="F56" s="9"/>
      <c r="G56" s="80">
        <v>4120.05</v>
      </c>
      <c r="H56" s="80"/>
      <c r="I56" s="9"/>
      <c r="J56" s="85"/>
      <c r="K56" s="42"/>
      <c r="L56" s="9"/>
      <c r="M56" s="9"/>
      <c r="N56" s="9"/>
      <c r="O56" s="10"/>
      <c r="V56" s="20"/>
    </row>
    <row r="57" spans="1:22" x14ac:dyDescent="0.25">
      <c r="D57" s="42" t="s">
        <v>76</v>
      </c>
      <c r="E57" s="9"/>
      <c r="F57" s="9"/>
      <c r="G57" s="80">
        <f>N55</f>
        <v>0</v>
      </c>
      <c r="H57" s="80"/>
      <c r="I57" s="74"/>
      <c r="J57" s="85"/>
      <c r="K57" s="42"/>
      <c r="L57" s="9"/>
      <c r="M57" s="9"/>
      <c r="N57" s="9"/>
      <c r="O57" s="10"/>
    </row>
    <row r="58" spans="1:22" x14ac:dyDescent="0.25">
      <c r="D58" s="42" t="s">
        <v>79</v>
      </c>
      <c r="E58" s="9"/>
      <c r="F58" s="9"/>
      <c r="G58" s="9"/>
      <c r="H58" s="9"/>
      <c r="I58" s="80">
        <v>30501.78</v>
      </c>
      <c r="J58" s="85"/>
      <c r="K58" s="42"/>
      <c r="L58" s="9"/>
      <c r="M58" s="9"/>
      <c r="N58" s="9"/>
      <c r="O58" s="10"/>
    </row>
    <row r="59" spans="1:22" x14ac:dyDescent="0.25">
      <c r="D59" s="42" t="s">
        <v>42</v>
      </c>
      <c r="E59" s="9"/>
      <c r="F59" s="9"/>
      <c r="G59" s="9"/>
      <c r="H59" s="9"/>
      <c r="I59" s="9"/>
      <c r="J59" s="85">
        <f t="shared" ref="J59" si="1">J58+G59-I59</f>
        <v>0</v>
      </c>
      <c r="K59" s="42" t="s">
        <v>42</v>
      </c>
      <c r="L59" s="9"/>
      <c r="M59" s="9"/>
      <c r="N59" s="9"/>
      <c r="O59" s="85" t="s">
        <v>94</v>
      </c>
      <c r="S59" s="124"/>
    </row>
    <row r="60" spans="1:22" x14ac:dyDescent="0.25">
      <c r="D60" s="42" t="s">
        <v>57</v>
      </c>
      <c r="E60" s="9"/>
      <c r="F60" s="9"/>
      <c r="G60" s="88">
        <v>354</v>
      </c>
      <c r="H60" s="88"/>
      <c r="I60" s="74"/>
      <c r="J60" s="85"/>
      <c r="K60" s="42" t="s">
        <v>57</v>
      </c>
      <c r="L60" s="9"/>
      <c r="M60" s="74"/>
      <c r="N60" s="74"/>
      <c r="O60" s="85"/>
    </row>
    <row r="61" spans="1:22" x14ac:dyDescent="0.25">
      <c r="D61" s="41" t="s">
        <v>58</v>
      </c>
      <c r="E61" s="12"/>
      <c r="F61" s="12"/>
      <c r="G61" s="12"/>
      <c r="H61" s="12"/>
      <c r="I61" s="12"/>
      <c r="J61" s="86">
        <v>14558.92</v>
      </c>
      <c r="K61" s="41" t="s">
        <v>58</v>
      </c>
      <c r="L61" s="12"/>
      <c r="M61" s="12"/>
      <c r="N61" s="12"/>
      <c r="O61" s="86">
        <v>20964.189999999999</v>
      </c>
      <c r="T61" t="s">
        <v>56</v>
      </c>
    </row>
    <row r="62" spans="1:22" x14ac:dyDescent="0.25">
      <c r="F62" s="9"/>
      <c r="G62" s="9"/>
      <c r="H62" s="9"/>
      <c r="I62" s="9"/>
      <c r="M62" s="9"/>
    </row>
    <row r="63" spans="1:22" x14ac:dyDescent="0.25">
      <c r="D63" s="9"/>
      <c r="E63" s="9"/>
      <c r="M63" s="9"/>
    </row>
    <row r="64" spans="1:22" x14ac:dyDescent="0.25">
      <c r="D64" s="9"/>
      <c r="E64" s="9"/>
      <c r="M64" s="9"/>
    </row>
    <row r="65" spans="4:5" x14ac:dyDescent="0.25">
      <c r="D65" s="9"/>
      <c r="E65" s="9"/>
    </row>
  </sheetData>
  <pageMargins left="0.23622047244094491" right="0.23622047244094491" top="0.74803149606299213" bottom="0.74803149606299213" header="0.31496062992125984" footer="0.31496062992125984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0"/>
  <sheetViews>
    <sheetView view="pageBreakPreview" topLeftCell="A31" zoomScale="110" zoomScaleNormal="100" zoomScaleSheetLayoutView="110" workbookViewId="0">
      <selection activeCell="D74" sqref="D74"/>
    </sheetView>
  </sheetViews>
  <sheetFormatPr defaultRowHeight="15" x14ac:dyDescent="0.25"/>
  <cols>
    <col min="6" max="6" width="11.5703125" customWidth="1"/>
    <col min="8" max="8" width="10.5703125" bestFit="1" customWidth="1"/>
  </cols>
  <sheetData>
    <row r="1" spans="2:10" x14ac:dyDescent="0.25">
      <c r="B1" s="39" t="s">
        <v>70</v>
      </c>
      <c r="C1" s="8"/>
      <c r="D1" s="8"/>
      <c r="E1" s="8"/>
      <c r="F1" s="5"/>
    </row>
    <row r="2" spans="2:10" x14ac:dyDescent="0.25">
      <c r="B2" s="11" t="s">
        <v>44</v>
      </c>
      <c r="F2" s="10">
        <v>3900</v>
      </c>
    </row>
    <row r="3" spans="2:10" x14ac:dyDescent="0.25">
      <c r="B3" s="11" t="s">
        <v>45</v>
      </c>
      <c r="F3" s="10">
        <v>1600.43</v>
      </c>
    </row>
    <row r="4" spans="2:10" x14ac:dyDescent="0.25">
      <c r="B4" s="11" t="s">
        <v>46</v>
      </c>
      <c r="F4" s="10">
        <v>600</v>
      </c>
    </row>
    <row r="5" spans="2:10" x14ac:dyDescent="0.25">
      <c r="B5" s="11" t="s">
        <v>26</v>
      </c>
      <c r="F5" s="10">
        <v>411</v>
      </c>
    </row>
    <row r="6" spans="2:10" x14ac:dyDescent="0.25">
      <c r="B6" s="11" t="s">
        <v>47</v>
      </c>
      <c r="F6" s="10">
        <v>150</v>
      </c>
    </row>
    <row r="7" spans="2:10" x14ac:dyDescent="0.25">
      <c r="B7" s="11" t="s">
        <v>48</v>
      </c>
      <c r="F7" s="10">
        <v>6244.8</v>
      </c>
    </row>
    <row r="8" spans="2:10" x14ac:dyDescent="0.25">
      <c r="B8" s="11" t="s">
        <v>49</v>
      </c>
      <c r="F8" s="13">
        <v>66.62</v>
      </c>
    </row>
    <row r="9" spans="2:10" x14ac:dyDescent="0.25">
      <c r="B9" s="33"/>
      <c r="C9" s="37"/>
      <c r="D9" s="37"/>
      <c r="E9" s="37"/>
      <c r="F9" s="13">
        <f>SUM(F2:F8)</f>
        <v>12972.85</v>
      </c>
      <c r="H9" s="20"/>
      <c r="J9" s="20"/>
    </row>
    <row r="10" spans="2:10" x14ac:dyDescent="0.25">
      <c r="F10" s="9"/>
    </row>
    <row r="11" spans="2:10" x14ac:dyDescent="0.25">
      <c r="B11" s="39" t="s">
        <v>71</v>
      </c>
      <c r="C11" s="8"/>
      <c r="D11" s="8"/>
      <c r="E11" s="8"/>
      <c r="F11" s="5"/>
    </row>
    <row r="12" spans="2:10" x14ac:dyDescent="0.25">
      <c r="B12" s="11" t="s">
        <v>44</v>
      </c>
      <c r="F12" s="10">
        <v>600</v>
      </c>
    </row>
    <row r="13" spans="2:10" x14ac:dyDescent="0.25">
      <c r="B13" s="11" t="s">
        <v>46</v>
      </c>
      <c r="F13" s="10">
        <v>300</v>
      </c>
    </row>
    <row r="14" spans="2:10" x14ac:dyDescent="0.25">
      <c r="B14" s="11" t="s">
        <v>47</v>
      </c>
      <c r="F14" s="10">
        <v>150</v>
      </c>
    </row>
    <row r="15" spans="2:10" x14ac:dyDescent="0.25">
      <c r="B15" s="11" t="s">
        <v>48</v>
      </c>
      <c r="F15" s="10">
        <v>2050</v>
      </c>
    </row>
    <row r="16" spans="2:10" x14ac:dyDescent="0.25">
      <c r="B16" s="11" t="s">
        <v>69</v>
      </c>
      <c r="F16" s="10">
        <v>1000</v>
      </c>
    </row>
    <row r="17" spans="2:6" x14ac:dyDescent="0.25">
      <c r="B17" s="33"/>
      <c r="C17" s="37"/>
      <c r="D17" s="37"/>
      <c r="E17" s="37"/>
      <c r="F17" s="13">
        <f>SUM(F12:F16)</f>
        <v>4100</v>
      </c>
    </row>
    <row r="18" spans="2:6" x14ac:dyDescent="0.25">
      <c r="F18" s="9"/>
    </row>
    <row r="20" spans="2:6" x14ac:dyDescent="0.25">
      <c r="B20" s="39" t="s">
        <v>44</v>
      </c>
      <c r="C20" s="8"/>
      <c r="D20" s="8"/>
      <c r="E20" s="8"/>
      <c r="F20" s="5"/>
    </row>
    <row r="21" spans="2:6" x14ac:dyDescent="0.25">
      <c r="B21" s="40" t="s">
        <v>50</v>
      </c>
      <c r="F21" s="10">
        <f>F2</f>
        <v>3900</v>
      </c>
    </row>
    <row r="22" spans="2:6" x14ac:dyDescent="0.25">
      <c r="B22" s="11" t="s">
        <v>66</v>
      </c>
      <c r="F22" s="10">
        <f>F12</f>
        <v>600</v>
      </c>
    </row>
    <row r="23" spans="2:6" x14ac:dyDescent="0.25">
      <c r="B23" s="11" t="s">
        <v>64</v>
      </c>
      <c r="F23" s="10">
        <v>1260</v>
      </c>
    </row>
    <row r="24" spans="2:6" x14ac:dyDescent="0.25">
      <c r="B24" s="11" t="s">
        <v>51</v>
      </c>
      <c r="F24" s="10">
        <f>'Budget &amp; Bank'!F24</f>
        <v>400</v>
      </c>
    </row>
    <row r="25" spans="2:6" x14ac:dyDescent="0.25">
      <c r="B25" s="11" t="s">
        <v>52</v>
      </c>
      <c r="F25" s="10">
        <f>'Budget &amp; Bank'!G24</f>
        <v>0</v>
      </c>
    </row>
    <row r="26" spans="2:6" x14ac:dyDescent="0.25">
      <c r="B26" s="33" t="s">
        <v>67</v>
      </c>
      <c r="C26" s="37"/>
      <c r="D26" s="37"/>
      <c r="E26" s="37"/>
      <c r="F26" s="13">
        <f>SUM(F21:F25)</f>
        <v>6160</v>
      </c>
    </row>
    <row r="27" spans="2:6" x14ac:dyDescent="0.25">
      <c r="B27" s="3"/>
    </row>
    <row r="28" spans="2:6" x14ac:dyDescent="0.25">
      <c r="B28" s="3"/>
    </row>
    <row r="29" spans="2:6" x14ac:dyDescent="0.25">
      <c r="B29" s="39" t="s">
        <v>53</v>
      </c>
      <c r="C29" s="8"/>
      <c r="D29" s="8"/>
      <c r="E29" s="8"/>
      <c r="F29" s="5"/>
    </row>
    <row r="30" spans="2:6" x14ac:dyDescent="0.25">
      <c r="B30" s="40" t="s">
        <v>65</v>
      </c>
      <c r="F30" s="10">
        <v>1600.43</v>
      </c>
    </row>
    <row r="31" spans="2:6" x14ac:dyDescent="0.25">
      <c r="B31" s="11" t="s">
        <v>66</v>
      </c>
      <c r="F31" s="10">
        <v>0</v>
      </c>
    </row>
    <row r="32" spans="2:6" x14ac:dyDescent="0.25">
      <c r="B32" s="11" t="s">
        <v>64</v>
      </c>
      <c r="F32" s="10">
        <f>'Budget &amp; Bank'!D33</f>
        <v>500</v>
      </c>
    </row>
    <row r="33" spans="2:8" x14ac:dyDescent="0.25">
      <c r="B33" s="11" t="s">
        <v>51</v>
      </c>
      <c r="F33" s="10">
        <f>-'Budget &amp; Bank'!F33</f>
        <v>-550.54</v>
      </c>
    </row>
    <row r="34" spans="2:8" x14ac:dyDescent="0.25">
      <c r="B34" s="11" t="s">
        <v>52</v>
      </c>
      <c r="F34" s="10">
        <f>-'Budget &amp; Bank'!G33</f>
        <v>-50.54</v>
      </c>
    </row>
    <row r="35" spans="2:8" x14ac:dyDescent="0.25">
      <c r="B35" s="33" t="s">
        <v>67</v>
      </c>
      <c r="C35" s="37"/>
      <c r="D35" s="37"/>
      <c r="E35" s="37"/>
      <c r="F35" s="52">
        <f>SUM(F30:F34)</f>
        <v>1499.3500000000004</v>
      </c>
    </row>
    <row r="37" spans="2:8" x14ac:dyDescent="0.25">
      <c r="H37" s="45"/>
    </row>
    <row r="38" spans="2:8" x14ac:dyDescent="0.25">
      <c r="B38" s="39" t="s">
        <v>54</v>
      </c>
      <c r="C38" s="8"/>
      <c r="D38" s="8"/>
      <c r="E38" s="8"/>
      <c r="F38" s="5"/>
    </row>
    <row r="39" spans="2:8" x14ac:dyDescent="0.25">
      <c r="B39" s="40" t="s">
        <v>65</v>
      </c>
      <c r="F39" s="10">
        <v>600</v>
      </c>
    </row>
    <row r="40" spans="2:8" x14ac:dyDescent="0.25">
      <c r="B40" s="11" t="s">
        <v>66</v>
      </c>
      <c r="F40" s="10">
        <v>300</v>
      </c>
    </row>
    <row r="41" spans="2:8" x14ac:dyDescent="0.25">
      <c r="B41" s="11" t="s">
        <v>64</v>
      </c>
      <c r="F41" s="10">
        <v>0</v>
      </c>
    </row>
    <row r="42" spans="2:8" x14ac:dyDescent="0.25">
      <c r="B42" s="11" t="s">
        <v>51</v>
      </c>
      <c r="F42" s="10">
        <v>0</v>
      </c>
    </row>
    <row r="43" spans="2:8" x14ac:dyDescent="0.25">
      <c r="B43" s="11" t="s">
        <v>52</v>
      </c>
      <c r="F43" s="10">
        <v>0</v>
      </c>
    </row>
    <row r="44" spans="2:8" x14ac:dyDescent="0.25">
      <c r="B44" s="33" t="s">
        <v>67</v>
      </c>
      <c r="C44" s="37"/>
      <c r="D44" s="37"/>
      <c r="E44" s="37"/>
      <c r="F44" s="13">
        <f>SUM(F39:F43)</f>
        <v>900</v>
      </c>
    </row>
    <row r="47" spans="2:8" x14ac:dyDescent="0.25">
      <c r="B47" s="39" t="s">
        <v>26</v>
      </c>
      <c r="C47" s="8"/>
      <c r="D47" s="8"/>
      <c r="E47" s="8"/>
      <c r="F47" s="5"/>
    </row>
    <row r="48" spans="2:8" x14ac:dyDescent="0.25">
      <c r="B48" s="40" t="s">
        <v>65</v>
      </c>
      <c r="F48" s="10">
        <v>411</v>
      </c>
    </row>
    <row r="49" spans="2:6" x14ac:dyDescent="0.25">
      <c r="B49" s="11" t="s">
        <v>66</v>
      </c>
      <c r="F49" s="10">
        <v>0</v>
      </c>
    </row>
    <row r="50" spans="2:6" x14ac:dyDescent="0.25">
      <c r="B50" s="11" t="s">
        <v>64</v>
      </c>
      <c r="F50" s="10">
        <v>0</v>
      </c>
    </row>
    <row r="51" spans="2:6" x14ac:dyDescent="0.25">
      <c r="B51" s="11" t="s">
        <v>51</v>
      </c>
      <c r="F51" s="10">
        <f>-('Budget &amp; Bank'!F35)</f>
        <v>-3214.33</v>
      </c>
    </row>
    <row r="52" spans="2:6" x14ac:dyDescent="0.25">
      <c r="B52" s="11" t="s">
        <v>52</v>
      </c>
      <c r="F52" s="10">
        <v>0</v>
      </c>
    </row>
    <row r="53" spans="2:6" x14ac:dyDescent="0.25">
      <c r="B53" s="33" t="s">
        <v>67</v>
      </c>
      <c r="C53" s="37"/>
      <c r="D53" s="37"/>
      <c r="E53" s="37"/>
      <c r="F53" s="13">
        <f>SUM(F48:F52)</f>
        <v>-2803.33</v>
      </c>
    </row>
    <row r="55" spans="2:6" x14ac:dyDescent="0.25">
      <c r="B55" s="39" t="s">
        <v>23</v>
      </c>
      <c r="C55" s="8"/>
      <c r="D55" s="8"/>
      <c r="E55" s="8"/>
      <c r="F55" s="5"/>
    </row>
    <row r="56" spans="2:6" x14ac:dyDescent="0.25">
      <c r="B56" s="40" t="s">
        <v>65</v>
      </c>
      <c r="F56" s="10">
        <v>150</v>
      </c>
    </row>
    <row r="57" spans="2:6" x14ac:dyDescent="0.25">
      <c r="B57" s="11" t="s">
        <v>66</v>
      </c>
      <c r="F57" s="10">
        <v>150</v>
      </c>
    </row>
    <row r="58" spans="2:6" x14ac:dyDescent="0.25">
      <c r="B58" s="11" t="s">
        <v>64</v>
      </c>
      <c r="F58" s="10">
        <v>0</v>
      </c>
    </row>
    <row r="59" spans="2:6" x14ac:dyDescent="0.25">
      <c r="B59" s="11" t="s">
        <v>51</v>
      </c>
      <c r="F59" s="10">
        <v>0</v>
      </c>
    </row>
    <row r="60" spans="2:6" x14ac:dyDescent="0.25">
      <c r="B60" s="11" t="s">
        <v>52</v>
      </c>
      <c r="F60" s="10">
        <v>0</v>
      </c>
    </row>
    <row r="61" spans="2:6" x14ac:dyDescent="0.25">
      <c r="B61" s="33" t="s">
        <v>67</v>
      </c>
      <c r="C61" s="37"/>
      <c r="D61" s="37"/>
      <c r="E61" s="37"/>
      <c r="F61" s="13">
        <f>SUM(F56:F60)</f>
        <v>300</v>
      </c>
    </row>
    <row r="64" spans="2:6" x14ac:dyDescent="0.25">
      <c r="B64" s="39" t="s">
        <v>55</v>
      </c>
      <c r="C64" s="8"/>
      <c r="D64" s="8"/>
      <c r="E64" s="8"/>
      <c r="F64" s="5"/>
    </row>
    <row r="65" spans="2:6" x14ac:dyDescent="0.25">
      <c r="B65" s="40" t="s">
        <v>65</v>
      </c>
      <c r="F65" s="10">
        <v>6244.8</v>
      </c>
    </row>
    <row r="66" spans="2:6" x14ac:dyDescent="0.25">
      <c r="B66" s="11" t="s">
        <v>66</v>
      </c>
      <c r="F66" s="10">
        <v>2000</v>
      </c>
    </row>
    <row r="67" spans="2:6" x14ac:dyDescent="0.25">
      <c r="B67" s="11" t="s">
        <v>64</v>
      </c>
      <c r="F67" s="10">
        <v>0</v>
      </c>
    </row>
    <row r="68" spans="2:6" x14ac:dyDescent="0.25">
      <c r="B68" s="11" t="s">
        <v>51</v>
      </c>
      <c r="F68" s="10">
        <v>0</v>
      </c>
    </row>
    <row r="69" spans="2:6" x14ac:dyDescent="0.25">
      <c r="B69" s="11" t="s">
        <v>52</v>
      </c>
      <c r="F69" s="10">
        <v>0</v>
      </c>
    </row>
    <row r="70" spans="2:6" x14ac:dyDescent="0.25">
      <c r="B70" s="33" t="s">
        <v>67</v>
      </c>
      <c r="C70" s="37"/>
      <c r="D70" s="37"/>
      <c r="E70" s="37"/>
      <c r="F70" s="13">
        <f>SUM(F65:F69)</f>
        <v>8244.7999999999993</v>
      </c>
    </row>
    <row r="72" spans="2:6" x14ac:dyDescent="0.25">
      <c r="B72" s="39" t="s">
        <v>68</v>
      </c>
      <c r="C72" s="8"/>
      <c r="D72" s="8"/>
      <c r="E72" s="8"/>
      <c r="F72" s="5"/>
    </row>
    <row r="73" spans="2:6" x14ac:dyDescent="0.25">
      <c r="B73" s="11" t="s">
        <v>44</v>
      </c>
      <c r="F73" s="10">
        <f>F26</f>
        <v>6160</v>
      </c>
    </row>
    <row r="74" spans="2:6" x14ac:dyDescent="0.25">
      <c r="B74" s="11" t="s">
        <v>45</v>
      </c>
      <c r="F74" s="10">
        <f>F35</f>
        <v>1499.3500000000004</v>
      </c>
    </row>
    <row r="75" spans="2:6" x14ac:dyDescent="0.25">
      <c r="B75" s="11" t="s">
        <v>46</v>
      </c>
      <c r="F75" s="10">
        <f>F44</f>
        <v>900</v>
      </c>
    </row>
    <row r="76" spans="2:6" x14ac:dyDescent="0.25">
      <c r="B76" s="11" t="s">
        <v>26</v>
      </c>
      <c r="F76" s="10">
        <f>F53</f>
        <v>-2803.33</v>
      </c>
    </row>
    <row r="77" spans="2:6" x14ac:dyDescent="0.25">
      <c r="B77" s="11" t="s">
        <v>47</v>
      </c>
      <c r="F77" s="10">
        <f>F61</f>
        <v>300</v>
      </c>
    </row>
    <row r="78" spans="2:6" x14ac:dyDescent="0.25">
      <c r="B78" s="11" t="s">
        <v>48</v>
      </c>
      <c r="F78" s="10">
        <f>F70</f>
        <v>8244.7999999999993</v>
      </c>
    </row>
    <row r="79" spans="2:6" x14ac:dyDescent="0.25">
      <c r="B79" s="11" t="s">
        <v>49</v>
      </c>
      <c r="F79" s="13">
        <v>66.62</v>
      </c>
    </row>
    <row r="80" spans="2:6" x14ac:dyDescent="0.25">
      <c r="B80" s="33"/>
      <c r="C80" s="37"/>
      <c r="D80" s="37"/>
      <c r="E80" s="37"/>
      <c r="F80" s="13">
        <f>SUM(F73:F79)</f>
        <v>14367.44</v>
      </c>
    </row>
  </sheetData>
  <pageMargins left="0.7" right="0.7" top="0.75" bottom="0.75" header="0.3" footer="0.3"/>
  <pageSetup paperSize="9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&amp; Bank</vt:lpstr>
      <vt:lpstr>Reserves</vt:lpstr>
      <vt:lpstr>Journals</vt:lpstr>
      <vt:lpstr>'Budget &amp; Bank'!Print_Area</vt:lpstr>
    </vt:vector>
  </TitlesOfParts>
  <Company>Wiltshire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richard.gamble</dc:creator>
  <cp:lastModifiedBy>Kaye Elston</cp:lastModifiedBy>
  <cp:lastPrinted>2020-05-05T17:51:08Z</cp:lastPrinted>
  <dcterms:created xsi:type="dcterms:W3CDTF">2016-01-30T18:12:39Z</dcterms:created>
  <dcterms:modified xsi:type="dcterms:W3CDTF">2020-05-05T18:42:23Z</dcterms:modified>
</cp:coreProperties>
</file>